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Industrial Sector\"/>
    </mc:Choice>
  </mc:AlternateContent>
  <xr:revisionPtr revIDLastSave="0" documentId="13_ncr:1_{B83D20FB-CE9A-4359-B6DE-0F0F17B79F7E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C35" i="2" l="1"/>
  <c r="C30" i="2"/>
  <c r="C27" i="2"/>
  <c r="C26" i="2" l="1"/>
  <c r="C33" i="2" l="1"/>
  <c r="C38" i="2" l="1"/>
  <c r="C37" i="2"/>
  <c r="C34" i="2"/>
  <c r="C31" i="2"/>
  <c r="C29" i="2"/>
  <c r="C19" i="2" l="1"/>
  <c r="C18" i="2"/>
</calcChain>
</file>

<file path=xl/sharedStrings.xml><?xml version="1.0" encoding="utf-8"?>
<sst xmlns="http://schemas.openxmlformats.org/spreadsheetml/2006/main" count="243" uniqueCount="228">
  <si>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</si>
  <si>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</si>
  <si>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</si>
  <si>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</si>
  <si>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</si>
  <si>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</si>
  <si>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</si>
  <si>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</si>
  <si>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</si>
  <si>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</si>
  <si>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</si>
  <si>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-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</si>
  <si>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</si>
  <si>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</si>
  <si>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</si>
  <si>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</si>
  <si>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</si>
  <si>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</si>
  <si>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</si>
  <si>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</si>
  <si>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</si>
  <si>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</si>
  <si>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</si>
  <si>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</si>
  <si>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</si>
  <si>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</si>
  <si>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</si>
  <si>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</si>
  <si>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</si>
  <si>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</si>
  <si>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</si>
  <si>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</si>
  <si>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</si>
  <si>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</si>
  <si>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</si>
  <si>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</si>
  <si>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</si>
  <si>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</si>
  <si>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</si>
  <si>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</si>
  <si>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</si>
  <si>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</si>
  <si>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</si>
  <si>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</si>
  <si>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</si>
  <si>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</si>
  <si>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</si>
  <si>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</si>
  <si>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</si>
  <si>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</si>
  <si>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</si>
  <si>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</si>
  <si>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</si>
  <si>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</si>
  <si>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</si>
  <si>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</si>
  <si>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 xml:space="preserve">مصانع الورق والكرتون الأردنية </t>
  </si>
  <si>
    <t>JORDAN PAPER &amp; CARDBOARD FACTORIES</t>
  </si>
  <si>
    <t>Profit (loss) from discontinued operations</t>
  </si>
  <si>
    <t xml:space="preserve">معدل تغطية الفوائد (مرة) </t>
  </si>
  <si>
    <t xml:space="preserve">معدل دوران الموجودات (مرة) </t>
  </si>
  <si>
    <t xml:space="preserve">معدل دوران الموجودات الثابتة (مرة) </t>
  </si>
  <si>
    <t xml:space="preserve">معدل دوران رأس المال العامل (مرة) </t>
  </si>
  <si>
    <t xml:space="preserve">نسبة التداول (مرة) </t>
  </si>
  <si>
    <t xml:space="preserve">رأس المال العامل (دينار) </t>
  </si>
  <si>
    <t>صافي الربح الى المبيعات %</t>
  </si>
  <si>
    <t>الممتلكات والآلات والمعدات</t>
  </si>
  <si>
    <t>إجمالي الموجودات غير المتداولة</t>
  </si>
  <si>
    <t>النقد في الصندوق ولدى البنوك</t>
  </si>
  <si>
    <t>الذمم التجارية والذمم الأخرى المدينة المتداولة</t>
  </si>
  <si>
    <t>المخزون</t>
  </si>
  <si>
    <t>موجودات متداولة أخرى</t>
  </si>
  <si>
    <t>المجموع</t>
  </si>
  <si>
    <t>إجمالي الموجودات المتداولة</t>
  </si>
  <si>
    <t>مجموع الموجودات</t>
  </si>
  <si>
    <t>رأس المال المكتتب به (المدفوع)</t>
  </si>
  <si>
    <t>الأرباح (الخسائر) المدورة</t>
  </si>
  <si>
    <t>احتياطي اجباري</t>
  </si>
  <si>
    <t>إجمالي حقوق الملكية المنسوبة إلى مالكي الشركة الأم</t>
  </si>
  <si>
    <t>إجمالي حقوق الملكية</t>
  </si>
  <si>
    <t>قروض دائنة طويلة الاجل</t>
  </si>
  <si>
    <t>إجمالي المطلوبات غير المتداولة</t>
  </si>
  <si>
    <t>الذمم التجارية والذمم الأخرى الدائنة</t>
  </si>
  <si>
    <t>الذمم الدائنة المتداولة إلى أطراف ذات العلاقة</t>
  </si>
  <si>
    <t>المخصصات المتداولة</t>
  </si>
  <si>
    <t>قروض قصيرة الأجل دائنة</t>
  </si>
  <si>
    <t>الاقتراضات المتداولة</t>
  </si>
  <si>
    <t>مطلوبات متداولة أخرى</t>
  </si>
  <si>
    <t>إجمالي المطلوبات المتداولة</t>
  </si>
  <si>
    <t>مجموع المطلوبات</t>
  </si>
  <si>
    <t>إجمالي المطلوبات وحقوق الملكية</t>
  </si>
  <si>
    <t>الإيرادات</t>
  </si>
  <si>
    <t>مجمل الربح</t>
  </si>
  <si>
    <t>الإيرادات الأخرى</t>
  </si>
  <si>
    <t>المصاريف الادارية والعمومية</t>
  </si>
  <si>
    <t>مصاريف بيع وتوزيع</t>
  </si>
  <si>
    <t>مصاريف اخرى</t>
  </si>
  <si>
    <t>الربح التشغيلي</t>
  </si>
  <si>
    <t>تكاليف التمويل</t>
  </si>
  <si>
    <t>صافي دخل (مصروف) التمويل</t>
  </si>
  <si>
    <t>الربح (الخسارة) قبل الضريبة من العمليات المستمرة</t>
  </si>
  <si>
    <t>الربح (الخسارة) من العمليات المستمرة</t>
  </si>
  <si>
    <t>الربح (الخسارة) من العمليات المتوقفة</t>
  </si>
  <si>
    <t>الربح (الخسارة)</t>
  </si>
  <si>
    <t>صافي التدفق النقدي من (المستخدم في) الانشطة الإستثمارية</t>
  </si>
  <si>
    <t>صافي التدفقات النقدي من (المستخدم في) الانشطة التمويلية</t>
  </si>
  <si>
    <t>النقد وما في حكمه في بداية الفترة</t>
  </si>
  <si>
    <t>النقد وما في حكمه في نهاية الفترة</t>
  </si>
  <si>
    <t>مشاريع تحت التنفيذ</t>
  </si>
  <si>
    <t>الاستثمارات العقارية</t>
  </si>
  <si>
    <t>الاستثمارات في الشركات التابعة والمشاريع المشتركة والشركات الحليفة</t>
  </si>
  <si>
    <t>موجودات غير ملموسة</t>
  </si>
  <si>
    <t>موجودات مالية بالقيمة العادلة من خلال الدخل الشامل الاخر</t>
  </si>
  <si>
    <t>الموجودات الضريبية المؤجلة</t>
  </si>
  <si>
    <t>الذمم التجارية والذمم الأخرى المدينة غير المتداولة</t>
  </si>
  <si>
    <t>الذمم المدينة غير المتداولة المستحقة من أطراف ذات علاقة</t>
  </si>
  <si>
    <t>الجزء غير المتداول من العقارات المؤجرة تمويليا</t>
  </si>
  <si>
    <t>موجودات غير متداولة أخرى</t>
  </si>
  <si>
    <t>ارصدة بنكية محتجزة</t>
  </si>
  <si>
    <t>الذمم المدينة المتداولة المستحقة من أطراف ذات علاقة</t>
  </si>
  <si>
    <t>قطع غيار</t>
  </si>
  <si>
    <t>موجودات مالية بالقيمة العادلة من خلال قائمة الدخل</t>
  </si>
  <si>
    <t>موجودات محتفظ بها للبيع</t>
  </si>
  <si>
    <t>علاوة إصدار</t>
  </si>
  <si>
    <t>إحتياطي اختياري</t>
  </si>
  <si>
    <t>إحتياطي القيمة العادلة</t>
  </si>
  <si>
    <t>احتياطيات أخرى</t>
  </si>
  <si>
    <t>الذمم التجارية والذمم الأخرى الدائنة غير المتداولة</t>
  </si>
  <si>
    <t>الذمم الدائنة غير المتداولة لأطراف ذات علاقة</t>
  </si>
  <si>
    <t>الاقتراضات غير متداولة</t>
  </si>
  <si>
    <t>مطلوبات التأجير التمويلي غير المتداولة</t>
  </si>
  <si>
    <t>مطلوبات غير متداولة أخرى</t>
  </si>
  <si>
    <t>مخصص ضريبة دخل</t>
  </si>
  <si>
    <t>مطلوبات التأجير التمويلي المتداولة</t>
  </si>
  <si>
    <t/>
  </si>
  <si>
    <t>تكلفة المبيعات</t>
  </si>
  <si>
    <t>ايرادات تشغيلية اخرى</t>
  </si>
  <si>
    <t>أرباح (خسائر) موجودات مالية بالقيمة العادلة من خلال قائمة الدخل</t>
  </si>
  <si>
    <t>توزيعات نقدية من موجودات مالية بالقيمة العادلة من خلال الدخل الشامل الآخر</t>
  </si>
  <si>
    <t>أرباح استثمارات في الشركات التابعة والحليفة والمشاريع المشتركة</t>
  </si>
  <si>
    <t>الربح (الخسارة ) من استبعاد الاستثمارات في الشركات الحليفة</t>
  </si>
  <si>
    <t>مصروف ضريبة الدخل</t>
  </si>
  <si>
    <t>الربح (الخسارة)، المنسوب إلى مساهمي الشركة</t>
  </si>
  <si>
    <t>الربح (الخسارة)، المنسوب إلى حقوق غير المسيطرين</t>
  </si>
  <si>
    <t>صافي التدفقات النقدية من (المستخدمه في) عمليات التشغيل</t>
  </si>
  <si>
    <t>اثر تغيرات أسعار الصرف على النقد والنقد المعادل</t>
  </si>
  <si>
    <t>Annual Financial Data for the Year 2023</t>
  </si>
  <si>
    <t>البيانات المالية السنوية لعام 2023</t>
  </si>
  <si>
    <t>Non-controlling interests</t>
  </si>
  <si>
    <t>حقوق غير المسيطرين</t>
  </si>
  <si>
    <t>Property, plant and equipment</t>
  </si>
  <si>
    <t>Projects in progress</t>
  </si>
  <si>
    <t>Investment property</t>
  </si>
  <si>
    <t>Investments in subsidiaries, joint ventures and associates</t>
  </si>
  <si>
    <t>Intangible assets</t>
  </si>
  <si>
    <t>Financial assets at fair value through other comprehensive income</t>
  </si>
  <si>
    <t>Deferred tax assets</t>
  </si>
  <si>
    <t>Trade and other non-current receivables</t>
  </si>
  <si>
    <t>Non-current receivables due from related parties</t>
  </si>
  <si>
    <t>Long-term property under finance lease</t>
  </si>
  <si>
    <t>Other non-current assets</t>
  </si>
  <si>
    <t>Total non-current assets</t>
  </si>
  <si>
    <t>Cash and banks balances</t>
  </si>
  <si>
    <t>Restricted bank balances</t>
  </si>
  <si>
    <t>Trade and other current receivables</t>
  </si>
  <si>
    <t>Current receivables due from related parties</t>
  </si>
  <si>
    <t>Inventories</t>
  </si>
  <si>
    <t>Spare parts</t>
  </si>
  <si>
    <t>Financial assets at fair value through profit or loss</t>
  </si>
  <si>
    <t>Other current assets</t>
  </si>
  <si>
    <t>Total</t>
  </si>
  <si>
    <t>Assets held for sale</t>
  </si>
  <si>
    <t>Total current assets</t>
  </si>
  <si>
    <t>Total assets</t>
  </si>
  <si>
    <t>Paid-up capital</t>
  </si>
  <si>
    <t>Retained earnings (accumulated losses)</t>
  </si>
  <si>
    <t>Share premium</t>
  </si>
  <si>
    <t>Statutory reserve</t>
  </si>
  <si>
    <t>Voluntary reserve</t>
  </si>
  <si>
    <t>Fair value reserve</t>
  </si>
  <si>
    <t>Other reserves</t>
  </si>
  <si>
    <t>Total equity attributable to owners of parent</t>
  </si>
  <si>
    <t>Total equity</t>
  </si>
  <si>
    <t>Trade and other non-current payables</t>
  </si>
  <si>
    <t>Non-current payables to related parties</t>
  </si>
  <si>
    <t>Non-current borrowings</t>
  </si>
  <si>
    <t>Long term loans payable</t>
  </si>
  <si>
    <t>Non-current finance lease obligation</t>
  </si>
  <si>
    <t>Other non-current liabilities</t>
  </si>
  <si>
    <t>Total non-current liabilities</t>
  </si>
  <si>
    <t>Trade and other current payables</t>
  </si>
  <si>
    <t>Current payables to related parties</t>
  </si>
  <si>
    <t>Current provisions</t>
  </si>
  <si>
    <t>Short term loans payables</t>
  </si>
  <si>
    <t>Current borrowings</t>
  </si>
  <si>
    <t>Income tax provision</t>
  </si>
  <si>
    <t>Current finance lease obligation</t>
  </si>
  <si>
    <t>Other current liabilities</t>
  </si>
  <si>
    <t>Total current liabilities</t>
  </si>
  <si>
    <t>Total liabilities</t>
  </si>
  <si>
    <t>Total equity and liabilities</t>
  </si>
  <si>
    <t>Revenue</t>
  </si>
  <si>
    <t>Cost of revenues</t>
  </si>
  <si>
    <t>Other operating income</t>
  </si>
  <si>
    <t>Gross profit</t>
  </si>
  <si>
    <t>Other income</t>
  </si>
  <si>
    <t>General and administrative expense</t>
  </si>
  <si>
    <t>Selling and distribution expenses</t>
  </si>
  <si>
    <t>Other expenses</t>
  </si>
  <si>
    <t>Operating profit</t>
  </si>
  <si>
    <t>Finance costs</t>
  </si>
  <si>
    <t>Net finance income (cost)</t>
  </si>
  <si>
    <t>Gains (losses) on financial assets at fair value through profit or loss</t>
  </si>
  <si>
    <t>Dividends on financial assets at fair value through other comprehensive income</t>
  </si>
  <si>
    <t>Gains on investments in subsidiaries, joint ventures and associates</t>
  </si>
  <si>
    <t>Gain (loss) from disposal of investments in associates</t>
  </si>
  <si>
    <t>Profit (loss) before tax from continuous operations</t>
  </si>
  <si>
    <t>Income Tax Expense</t>
  </si>
  <si>
    <t>Profit (loss) from continuing operations</t>
  </si>
  <si>
    <t>Profit (loss)</t>
  </si>
  <si>
    <t>Profit (loss), attributable to owners</t>
  </si>
  <si>
    <t>Profit (loss), attributable to non-controlling interests</t>
  </si>
  <si>
    <t>Net cash flows from (used in) operations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</si>
  <si>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</si>
  <si>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</si>
  <si>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</si>
  <si>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period</t>
  </si>
  <si>
    <t>Cash and cash equivalents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</si>
</sst>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31</xdr:col>
      <xdr:colOff>114300</xdr:colOff>
      <xdr:row>3</xdr:row>
      <xdr:rowOff>9525</xdr:rowOff>
    </xdr:to>
    <xdr:pic>
      <xdr:nvPicPr>
        <xdr:cNvPr id="1040" name="Picture 1">
          <a:extLst>
            <a:ext uri="{FF2B5EF4-FFF2-40B4-BE49-F238E27FC236}">
              <a16:creationId xmlns:a16="http://schemas.microsoft.com/office/drawing/2014/main" id="{7980F35E-E41B-4727-BCD8-25DD13B25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5272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7:D97"/>
  <sheetViews>
    <sheetView tabSelected="1" workbookViewId="0">
      <selection activeCell="A68" sqref="A68:XFD68"/>
    </sheetView>
  </sheetViews>
  <sheetFormatPr defaultRowHeight="12.75" x14ac:dyDescent="0.2"/>
  <cols>
    <col min="2" max="2" width="68.140625" bestFit="1" customWidth="1"/>
    <col min="3" max="3" width="22.85546875" customWidth="1"/>
    <col min="4" max="4" width="54" bestFit="1" customWidth="1"/>
    <col min="6" max="6" width="19.28515625" customWidth="1"/>
  </cols>
  <sheetData>
    <row r="7" spans="2:4" ht="15" x14ac:dyDescent="0.25">
      <c r="B7" s="8" t="s">
        <v>146</v>
      </c>
      <c r="D7" s="8" t="s">
        <v>147</v>
      </c>
    </row>
    <row r="9" spans="2:4" x14ac:dyDescent="0.2">
      <c r="B9" s="4"/>
      <c r="C9" s="3" t="s">
        <v>56</v>
      </c>
      <c r="D9" s="4"/>
    </row>
    <row r="10" spans="2:4" ht="54.75" customHeight="1" x14ac:dyDescent="0.2">
      <c r="B10" s="5"/>
      <c r="C10" s="3" t="s">
        <v>57</v>
      </c>
      <c r="D10" s="5"/>
    </row>
    <row r="11" spans="2:4" x14ac:dyDescent="0.2">
      <c r="B11" s="6"/>
      <c r="C11" s="3">
        <v>141017</v>
      </c>
      <c r="D11" s="6"/>
    </row>
    <row r="13" spans="2:4" x14ac:dyDescent="0.2">
      <c r="B13" s="7" t="s">
        <v>0</v>
      </c>
      <c r="D13" s="7" t="s">
        <v>1</v>
      </c>
    </row>
    <row r="14" spans="2:4" x14ac:dyDescent="0.2">
      <c r="B14" s="2" t="s">
        <v>150</v>
      </c>
      <c r="C14" s="25">
        <v>1763449</v>
      </c>
      <c r="D14" s="1" t="s">
        <v>66</v>
      </c>
    </row>
    <row r="15" spans="2:4" x14ac:dyDescent="0.2">
      <c r="B15" s="2" t="s">
        <v>151</v>
      </c>
      <c r="C15" s="26">
        <v>0</v>
      </c>
      <c r="D15" s="1" t="s">
        <v>108</v>
      </c>
    </row>
    <row r="16" spans="2:4" x14ac:dyDescent="0.2">
      <c r="B16" s="2" t="s">
        <v>152</v>
      </c>
      <c r="C16" s="26">
        <v>0</v>
      </c>
      <c r="D16" s="1" t="s">
        <v>109</v>
      </c>
    </row>
    <row r="17" spans="2:4" x14ac:dyDescent="0.2">
      <c r="B17" s="2" t="s">
        <v>153</v>
      </c>
      <c r="C17" s="26">
        <v>0</v>
      </c>
      <c r="D17" s="1" t="s">
        <v>110</v>
      </c>
    </row>
    <row r="18" spans="2:4" x14ac:dyDescent="0.2">
      <c r="B18" s="2" t="s">
        <v>154</v>
      </c>
      <c r="C18" s="25">
        <v>0</v>
      </c>
      <c r="D18" s="1" t="s">
        <v>111</v>
      </c>
    </row>
    <row r="19" spans="2:4" x14ac:dyDescent="0.2">
      <c r="B19" s="2" t="s">
        <v>155</v>
      </c>
      <c r="C19" s="26">
        <v>0</v>
      </c>
      <c r="D19" s="1" t="s">
        <v>112</v>
      </c>
    </row>
    <row r="20" spans="2:4" x14ac:dyDescent="0.2">
      <c r="B20" s="2" t="s">
        <v>156</v>
      </c>
      <c r="C20" s="26">
        <v>0</v>
      </c>
      <c r="D20" s="1" t="s">
        <v>113</v>
      </c>
    </row>
    <row r="21" spans="2:4" x14ac:dyDescent="0.2">
      <c r="B21" s="2" t="s">
        <v>157</v>
      </c>
      <c r="C21" s="26">
        <v>0</v>
      </c>
      <c r="D21" s="1" t="s">
        <v>114</v>
      </c>
    </row>
    <row r="22" spans="2:4" x14ac:dyDescent="0.2">
      <c r="B22" s="2" t="s">
        <v>158</v>
      </c>
      <c r="C22" s="26">
        <v>0</v>
      </c>
      <c r="D22" s="1" t="s">
        <v>115</v>
      </c>
    </row>
    <row r="23" spans="2:4" x14ac:dyDescent="0.2">
      <c r="B23" s="2" t="s">
        <v>159</v>
      </c>
      <c r="C23" s="26">
        <v>0</v>
      </c>
      <c r="D23" s="1" t="s">
        <v>116</v>
      </c>
    </row>
    <row r="24" spans="2:4" x14ac:dyDescent="0.2">
      <c r="B24" s="2" t="s">
        <v>160</v>
      </c>
      <c r="C24" s="25">
        <v>0</v>
      </c>
      <c r="D24" s="1" t="s">
        <v>117</v>
      </c>
    </row>
    <row r="25" spans="2:4" x14ac:dyDescent="0.2">
      <c r="B25" s="2" t="s">
        <v>161</v>
      </c>
      <c r="C25" s="25">
        <v>1763449</v>
      </c>
      <c r="D25" s="1" t="s">
        <v>67</v>
      </c>
    </row>
    <row r="26" spans="2:4" x14ac:dyDescent="0.2">
      <c r="B26" s="2" t="s">
        <v>162</v>
      </c>
      <c r="C26" s="25">
        <v>3</v>
      </c>
      <c r="D26" s="1" t="s">
        <v>68</v>
      </c>
    </row>
    <row r="27" spans="2:4" x14ac:dyDescent="0.2">
      <c r="B27" s="2" t="s">
        <v>163</v>
      </c>
      <c r="C27" s="26">
        <v>0</v>
      </c>
      <c r="D27" s="1" t="s">
        <v>118</v>
      </c>
    </row>
    <row r="28" spans="2:4" x14ac:dyDescent="0.2">
      <c r="B28" s="2" t="s">
        <v>164</v>
      </c>
      <c r="C28" s="25">
        <v>0</v>
      </c>
      <c r="D28" s="1" t="s">
        <v>69</v>
      </c>
    </row>
    <row r="29" spans="2:4" x14ac:dyDescent="0.2">
      <c r="B29" s="2" t="s">
        <v>165</v>
      </c>
      <c r="C29" s="25">
        <v>0</v>
      </c>
      <c r="D29" s="1" t="s">
        <v>119</v>
      </c>
    </row>
    <row r="30" spans="2:4" x14ac:dyDescent="0.2">
      <c r="B30" s="2" t="s">
        <v>166</v>
      </c>
      <c r="C30" s="25">
        <v>0</v>
      </c>
      <c r="D30" s="1" t="s">
        <v>70</v>
      </c>
    </row>
    <row r="31" spans="2:4" x14ac:dyDescent="0.2">
      <c r="B31" s="2" t="s">
        <v>167</v>
      </c>
      <c r="C31" s="25">
        <v>0</v>
      </c>
      <c r="D31" s="1" t="s">
        <v>120</v>
      </c>
    </row>
    <row r="32" spans="2:4" x14ac:dyDescent="0.2">
      <c r="B32" s="2" t="s">
        <v>168</v>
      </c>
      <c r="C32" s="26">
        <v>0</v>
      </c>
      <c r="D32" s="1" t="s">
        <v>121</v>
      </c>
    </row>
    <row r="33" spans="2:4" x14ac:dyDescent="0.2">
      <c r="B33" s="2" t="s">
        <v>169</v>
      </c>
      <c r="C33" s="25">
        <v>429333</v>
      </c>
      <c r="D33" s="1" t="s">
        <v>71</v>
      </c>
    </row>
    <row r="34" spans="2:4" x14ac:dyDescent="0.2">
      <c r="B34" s="2" t="s">
        <v>170</v>
      </c>
      <c r="C34" s="25">
        <v>429336</v>
      </c>
      <c r="D34" s="1" t="s">
        <v>72</v>
      </c>
    </row>
    <row r="35" spans="2:4" x14ac:dyDescent="0.2">
      <c r="B35" s="2" t="s">
        <v>171</v>
      </c>
      <c r="C35" s="25">
        <v>0</v>
      </c>
      <c r="D35" s="1" t="s">
        <v>122</v>
      </c>
    </row>
    <row r="36" spans="2:4" x14ac:dyDescent="0.2">
      <c r="B36" s="2" t="s">
        <v>172</v>
      </c>
      <c r="C36" s="25">
        <v>429336</v>
      </c>
      <c r="D36" s="1" t="s">
        <v>73</v>
      </c>
    </row>
    <row r="37" spans="2:4" x14ac:dyDescent="0.2">
      <c r="B37" s="2" t="s">
        <v>173</v>
      </c>
      <c r="C37" s="25">
        <v>2192785</v>
      </c>
      <c r="D37" s="1" t="s">
        <v>74</v>
      </c>
    </row>
    <row r="38" spans="2:4" x14ac:dyDescent="0.2">
      <c r="B38" s="2" t="s">
        <v>174</v>
      </c>
      <c r="C38" s="25">
        <v>7500000</v>
      </c>
      <c r="D38" s="1" t="s">
        <v>75</v>
      </c>
    </row>
    <row r="39" spans="2:4" x14ac:dyDescent="0.2">
      <c r="B39" s="2" t="s">
        <v>175</v>
      </c>
      <c r="C39" s="25">
        <v>-26512271</v>
      </c>
      <c r="D39" s="1" t="s">
        <v>76</v>
      </c>
    </row>
    <row r="40" spans="2:4" x14ac:dyDescent="0.2">
      <c r="B40" s="2" t="s">
        <v>176</v>
      </c>
      <c r="C40" s="26">
        <v>0</v>
      </c>
      <c r="D40" s="1" t="s">
        <v>123</v>
      </c>
    </row>
    <row r="41" spans="2:4" x14ac:dyDescent="0.2">
      <c r="B41" s="2" t="s">
        <v>177</v>
      </c>
      <c r="C41" s="25">
        <v>1266476</v>
      </c>
      <c r="D41" s="1" t="s">
        <v>77</v>
      </c>
    </row>
    <row r="42" spans="2:4" x14ac:dyDescent="0.2">
      <c r="B42" s="2" t="s">
        <v>178</v>
      </c>
      <c r="C42" s="26">
        <v>0</v>
      </c>
      <c r="D42" s="1" t="s">
        <v>124</v>
      </c>
    </row>
    <row r="43" spans="2:4" x14ac:dyDescent="0.2">
      <c r="B43" s="2" t="s">
        <v>179</v>
      </c>
      <c r="C43" s="26">
        <v>0</v>
      </c>
      <c r="D43" s="1" t="s">
        <v>125</v>
      </c>
    </row>
    <row r="44" spans="2:4" x14ac:dyDescent="0.2">
      <c r="B44" s="2" t="s">
        <v>180</v>
      </c>
      <c r="C44" s="26">
        <v>0</v>
      </c>
      <c r="D44" s="1" t="s">
        <v>126</v>
      </c>
    </row>
    <row r="45" spans="2:4" x14ac:dyDescent="0.2">
      <c r="B45" s="2" t="s">
        <v>181</v>
      </c>
      <c r="C45" s="25">
        <v>-17745795</v>
      </c>
      <c r="D45" s="1" t="s">
        <v>78</v>
      </c>
    </row>
    <row r="46" spans="2:4" x14ac:dyDescent="0.2">
      <c r="B46" s="2" t="s">
        <v>148</v>
      </c>
      <c r="C46" s="25">
        <v>0</v>
      </c>
      <c r="D46" s="1" t="s">
        <v>149</v>
      </c>
    </row>
    <row r="47" spans="2:4" x14ac:dyDescent="0.2">
      <c r="B47" s="2" t="s">
        <v>182</v>
      </c>
      <c r="C47" s="25">
        <v>-17745795</v>
      </c>
      <c r="D47" s="1" t="s">
        <v>79</v>
      </c>
    </row>
    <row r="48" spans="2:4" x14ac:dyDescent="0.2">
      <c r="B48" s="2" t="s">
        <v>183</v>
      </c>
      <c r="C48" s="25">
        <v>0</v>
      </c>
      <c r="D48" s="1" t="s">
        <v>127</v>
      </c>
    </row>
    <row r="49" spans="2:4" x14ac:dyDescent="0.2">
      <c r="B49" s="2" t="s">
        <v>184</v>
      </c>
      <c r="C49" s="25">
        <v>0</v>
      </c>
      <c r="D49" s="1" t="s">
        <v>128</v>
      </c>
    </row>
    <row r="50" spans="2:4" x14ac:dyDescent="0.2">
      <c r="B50" s="2" t="s">
        <v>185</v>
      </c>
      <c r="C50" s="26">
        <v>0</v>
      </c>
      <c r="D50" s="1" t="s">
        <v>129</v>
      </c>
    </row>
    <row r="51" spans="2:4" x14ac:dyDescent="0.2">
      <c r="B51" s="2" t="s">
        <v>186</v>
      </c>
      <c r="C51" s="25">
        <v>2440013</v>
      </c>
      <c r="D51" s="1" t="s">
        <v>80</v>
      </c>
    </row>
    <row r="52" spans="2:4" x14ac:dyDescent="0.2">
      <c r="B52" s="2" t="s">
        <v>187</v>
      </c>
      <c r="C52" s="25">
        <v>0</v>
      </c>
      <c r="D52" s="1" t="s">
        <v>130</v>
      </c>
    </row>
    <row r="53" spans="2:4" x14ac:dyDescent="0.2">
      <c r="B53" s="2" t="s">
        <v>188</v>
      </c>
      <c r="C53" s="26">
        <v>0</v>
      </c>
      <c r="D53" s="1" t="s">
        <v>131</v>
      </c>
    </row>
    <row r="54" spans="2:4" x14ac:dyDescent="0.2">
      <c r="B54" s="2" t="s">
        <v>189</v>
      </c>
      <c r="C54" s="25">
        <v>2440013</v>
      </c>
      <c r="D54" s="1" t="s">
        <v>81</v>
      </c>
    </row>
    <row r="55" spans="2:4" x14ac:dyDescent="0.2">
      <c r="B55" s="2" t="s">
        <v>190</v>
      </c>
      <c r="C55" s="25">
        <v>815241</v>
      </c>
      <c r="D55" s="1" t="s">
        <v>82</v>
      </c>
    </row>
    <row r="56" spans="2:4" x14ac:dyDescent="0.2">
      <c r="B56" s="2" t="s">
        <v>191</v>
      </c>
      <c r="C56" s="25">
        <v>3302484</v>
      </c>
      <c r="D56" s="1" t="s">
        <v>83</v>
      </c>
    </row>
    <row r="57" spans="2:4" x14ac:dyDescent="0.2">
      <c r="B57" s="2" t="s">
        <v>192</v>
      </c>
      <c r="C57" s="25">
        <v>1951912</v>
      </c>
      <c r="D57" s="1" t="s">
        <v>84</v>
      </c>
    </row>
    <row r="58" spans="2:4" x14ac:dyDescent="0.2">
      <c r="B58" s="2" t="s">
        <v>193</v>
      </c>
      <c r="C58" s="25">
        <v>2459681</v>
      </c>
      <c r="D58" s="1" t="s">
        <v>85</v>
      </c>
    </row>
    <row r="59" spans="2:4" x14ac:dyDescent="0.2">
      <c r="B59" s="2" t="s">
        <v>194</v>
      </c>
      <c r="C59" s="25">
        <v>1069828</v>
      </c>
      <c r="D59" s="1" t="s">
        <v>86</v>
      </c>
    </row>
    <row r="60" spans="2:4" x14ac:dyDescent="0.2">
      <c r="B60" s="2" t="s">
        <v>195</v>
      </c>
      <c r="C60" s="26">
        <v>0</v>
      </c>
      <c r="D60" s="1" t="s">
        <v>132</v>
      </c>
    </row>
    <row r="61" spans="2:4" x14ac:dyDescent="0.2">
      <c r="B61" s="2" t="s">
        <v>196</v>
      </c>
      <c r="C61" s="26">
        <v>0</v>
      </c>
      <c r="D61" s="1" t="s">
        <v>133</v>
      </c>
    </row>
    <row r="62" spans="2:4" x14ac:dyDescent="0.2">
      <c r="B62" s="2" t="s">
        <v>197</v>
      </c>
      <c r="C62" s="25">
        <v>7899421</v>
      </c>
      <c r="D62" s="1" t="s">
        <v>87</v>
      </c>
    </row>
    <row r="63" spans="2:4" x14ac:dyDescent="0.2">
      <c r="B63" s="2" t="s">
        <v>198</v>
      </c>
      <c r="C63" s="25">
        <v>17498567</v>
      </c>
      <c r="D63" s="1" t="s">
        <v>88</v>
      </c>
    </row>
    <row r="64" spans="2:4" x14ac:dyDescent="0.2">
      <c r="B64" s="2" t="s">
        <v>199</v>
      </c>
      <c r="C64" s="25">
        <v>19938580</v>
      </c>
      <c r="D64" s="1" t="s">
        <v>89</v>
      </c>
    </row>
    <row r="65" spans="2:4" x14ac:dyDescent="0.2">
      <c r="B65" s="2" t="s">
        <v>200</v>
      </c>
      <c r="C65" s="27">
        <v>2192785</v>
      </c>
      <c r="D65" s="1" t="s">
        <v>90</v>
      </c>
    </row>
    <row r="66" spans="2:4" x14ac:dyDescent="0.2">
      <c r="B66" t="s">
        <v>134</v>
      </c>
      <c r="C66" s="28"/>
      <c r="D66" t="s">
        <v>134</v>
      </c>
    </row>
    <row r="67" spans="2:4" x14ac:dyDescent="0.2">
      <c r="B67" s="7" t="s">
        <v>2</v>
      </c>
      <c r="C67" s="28"/>
      <c r="D67" s="7" t="s">
        <v>3</v>
      </c>
    </row>
    <row r="68" spans="2:4" x14ac:dyDescent="0.2">
      <c r="B68" s="2" t="s">
        <v>201</v>
      </c>
      <c r="C68" s="29">
        <v>0</v>
      </c>
      <c r="D68" s="1" t="s">
        <v>91</v>
      </c>
    </row>
    <row r="69" spans="2:4" x14ac:dyDescent="0.2">
      <c r="B69" s="2" t="s">
        <v>202</v>
      </c>
      <c r="C69" s="25">
        <v>0</v>
      </c>
      <c r="D69" s="1" t="s">
        <v>135</v>
      </c>
    </row>
    <row r="70" spans="2:4" x14ac:dyDescent="0.2">
      <c r="B70" s="2" t="s">
        <v>203</v>
      </c>
      <c r="C70" s="26">
        <v>0</v>
      </c>
      <c r="D70" s="1" t="s">
        <v>136</v>
      </c>
    </row>
    <row r="71" spans="2:4" x14ac:dyDescent="0.2">
      <c r="B71" s="2" t="s">
        <v>204</v>
      </c>
      <c r="C71" s="25">
        <v>0</v>
      </c>
      <c r="D71" s="1" t="s">
        <v>92</v>
      </c>
    </row>
    <row r="72" spans="2:4" x14ac:dyDescent="0.2">
      <c r="B72" s="2" t="s">
        <v>205</v>
      </c>
      <c r="C72" s="25">
        <v>0</v>
      </c>
      <c r="D72" s="1" t="s">
        <v>93</v>
      </c>
    </row>
    <row r="73" spans="2:4" x14ac:dyDescent="0.2">
      <c r="B73" s="2" t="s">
        <v>206</v>
      </c>
      <c r="C73" s="25">
        <v>341915</v>
      </c>
      <c r="D73" s="1" t="s">
        <v>94</v>
      </c>
    </row>
    <row r="74" spans="2:4" x14ac:dyDescent="0.2">
      <c r="B74" s="2" t="s">
        <v>207</v>
      </c>
      <c r="C74" s="25">
        <v>69</v>
      </c>
      <c r="D74" s="1" t="s">
        <v>95</v>
      </c>
    </row>
    <row r="75" spans="2:4" x14ac:dyDescent="0.2">
      <c r="B75" s="2" t="s">
        <v>208</v>
      </c>
      <c r="C75" s="25">
        <v>597596</v>
      </c>
      <c r="D75" s="1" t="s">
        <v>96</v>
      </c>
    </row>
    <row r="76" spans="2:4" x14ac:dyDescent="0.2">
      <c r="B76" s="2" t="s">
        <v>209</v>
      </c>
      <c r="C76" s="25">
        <v>-939580</v>
      </c>
      <c r="D76" s="1" t="s">
        <v>97</v>
      </c>
    </row>
    <row r="77" spans="2:4" x14ac:dyDescent="0.2">
      <c r="B77" s="2" t="s">
        <v>210</v>
      </c>
      <c r="C77" s="25">
        <v>532161</v>
      </c>
      <c r="D77" s="1" t="s">
        <v>98</v>
      </c>
    </row>
    <row r="78" spans="2:4" x14ac:dyDescent="0.2">
      <c r="B78" s="2" t="s">
        <v>211</v>
      </c>
      <c r="C78" s="25">
        <v>-532161</v>
      </c>
      <c r="D78" s="1" t="s">
        <v>99</v>
      </c>
    </row>
    <row r="79" spans="2:4" x14ac:dyDescent="0.2">
      <c r="B79" s="2" t="s">
        <v>212</v>
      </c>
      <c r="C79" s="26">
        <v>0</v>
      </c>
      <c r="D79" s="1" t="s">
        <v>137</v>
      </c>
    </row>
    <row r="80" spans="2:4" x14ac:dyDescent="0.2">
      <c r="B80" s="2" t="s">
        <v>213</v>
      </c>
      <c r="C80" s="26">
        <v>0</v>
      </c>
      <c r="D80" s="1" t="s">
        <v>138</v>
      </c>
    </row>
    <row r="81" spans="2:4" x14ac:dyDescent="0.2">
      <c r="B81" s="2" t="s">
        <v>214</v>
      </c>
      <c r="C81" s="26">
        <v>0</v>
      </c>
      <c r="D81" s="1" t="s">
        <v>139</v>
      </c>
    </row>
    <row r="82" spans="2:4" x14ac:dyDescent="0.2">
      <c r="B82" s="2" t="s">
        <v>215</v>
      </c>
      <c r="C82" s="26">
        <v>0</v>
      </c>
      <c r="D82" s="1" t="s">
        <v>140</v>
      </c>
    </row>
    <row r="83" spans="2:4" x14ac:dyDescent="0.2">
      <c r="B83" s="2" t="s">
        <v>216</v>
      </c>
      <c r="C83" s="25">
        <v>-1471741</v>
      </c>
      <c r="D83" s="1" t="s">
        <v>100</v>
      </c>
    </row>
    <row r="84" spans="2:4" x14ac:dyDescent="0.2">
      <c r="B84" s="2" t="s">
        <v>217</v>
      </c>
      <c r="C84" s="26">
        <v>0</v>
      </c>
      <c r="D84" s="1" t="s">
        <v>141</v>
      </c>
    </row>
    <row r="85" spans="2:4" x14ac:dyDescent="0.2">
      <c r="B85" s="2" t="s">
        <v>218</v>
      </c>
      <c r="C85" s="25">
        <v>-1471741</v>
      </c>
      <c r="D85" s="1" t="s">
        <v>101</v>
      </c>
    </row>
    <row r="86" spans="2:4" x14ac:dyDescent="0.2">
      <c r="B86" s="2" t="s">
        <v>58</v>
      </c>
      <c r="C86" s="25">
        <v>-425828</v>
      </c>
      <c r="D86" s="1" t="s">
        <v>102</v>
      </c>
    </row>
    <row r="87" spans="2:4" x14ac:dyDescent="0.2">
      <c r="B87" s="2" t="s">
        <v>219</v>
      </c>
      <c r="C87" s="25">
        <v>-1897569</v>
      </c>
      <c r="D87" s="1" t="s">
        <v>103</v>
      </c>
    </row>
    <row r="88" spans="2:4" x14ac:dyDescent="0.2">
      <c r="B88" s="2" t="s">
        <v>220</v>
      </c>
      <c r="C88" s="25">
        <v>-1897569</v>
      </c>
      <c r="D88" s="1" t="s">
        <v>142</v>
      </c>
    </row>
    <row r="89" spans="2:4" x14ac:dyDescent="0.2">
      <c r="B89" s="2" t="s">
        <v>221</v>
      </c>
      <c r="C89" s="30">
        <v>0</v>
      </c>
      <c r="D89" s="1" t="s">
        <v>143</v>
      </c>
    </row>
    <row r="90" spans="2:4" x14ac:dyDescent="0.2">
      <c r="B90" t="s">
        <v>134</v>
      </c>
      <c r="C90" s="28"/>
      <c r="D90" t="s">
        <v>134</v>
      </c>
    </row>
    <row r="91" spans="2:4" x14ac:dyDescent="0.2">
      <c r="B91" s="7" t="s">
        <v>4</v>
      </c>
      <c r="C91" s="28"/>
      <c r="D91" s="7" t="s">
        <v>5</v>
      </c>
    </row>
    <row r="92" spans="2:4" x14ac:dyDescent="0.2">
      <c r="B92" s="2" t="s">
        <v>222</v>
      </c>
      <c r="C92" s="29">
        <v>1608701</v>
      </c>
      <c r="D92" s="1" t="s">
        <v>144</v>
      </c>
    </row>
    <row r="93" spans="2:4" x14ac:dyDescent="0.2">
      <c r="B93" s="2" t="s">
        <v>223</v>
      </c>
      <c r="C93" s="25">
        <v>0</v>
      </c>
      <c r="D93" s="1" t="s">
        <v>104</v>
      </c>
    </row>
    <row r="94" spans="2:4" x14ac:dyDescent="0.2">
      <c r="B94" s="2" t="s">
        <v>224</v>
      </c>
      <c r="C94" s="25">
        <v>-1616017</v>
      </c>
      <c r="D94" s="1" t="s">
        <v>105</v>
      </c>
    </row>
    <row r="95" spans="2:4" x14ac:dyDescent="0.2">
      <c r="B95" s="2" t="s">
        <v>225</v>
      </c>
      <c r="C95" s="26">
        <v>0</v>
      </c>
      <c r="D95" s="1" t="s">
        <v>145</v>
      </c>
    </row>
    <row r="96" spans="2:4" x14ac:dyDescent="0.2">
      <c r="B96" s="2" t="s">
        <v>226</v>
      </c>
      <c r="C96" s="25">
        <v>7319</v>
      </c>
      <c r="D96" s="1" t="s">
        <v>106</v>
      </c>
    </row>
    <row r="97" spans="2:4" x14ac:dyDescent="0.2">
      <c r="B97" s="2" t="s">
        <v>227</v>
      </c>
      <c r="C97" s="25">
        <v>3</v>
      </c>
      <c r="D97" s="1" t="s">
        <v>107</v>
      </c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6B94C-0C5C-4819-92F5-A98FA40E99F5}">
  <dimension ref="B3:D38"/>
  <sheetViews>
    <sheetView workbookViewId="0">
      <selection activeCell="C38" sqref="C38"/>
    </sheetView>
  </sheetViews>
  <sheetFormatPr defaultRowHeight="12.75" x14ac:dyDescent="0.2"/>
  <cols>
    <col min="2" max="2" width="47.28515625" customWidth="1"/>
    <col min="3" max="3" width="16.7109375" customWidth="1"/>
    <col min="4" max="4" width="38.42578125" bestFit="1" customWidth="1"/>
  </cols>
  <sheetData>
    <row r="3" spans="2:4" ht="25.5" x14ac:dyDescent="0.2">
      <c r="B3" s="9"/>
      <c r="C3" s="3" t="s">
        <v>56</v>
      </c>
      <c r="D3" s="9"/>
    </row>
    <row r="4" spans="2:4" ht="38.25" x14ac:dyDescent="0.2">
      <c r="B4" s="10" t="s">
        <v>6</v>
      </c>
      <c r="C4" s="3" t="s">
        <v>57</v>
      </c>
      <c r="D4" s="10" t="s">
        <v>7</v>
      </c>
    </row>
    <row r="5" spans="2:4" ht="15" x14ac:dyDescent="0.2">
      <c r="B5" s="11"/>
      <c r="C5" s="3">
        <v>141017</v>
      </c>
      <c r="D5" s="11"/>
    </row>
    <row r="6" spans="2:4" ht="14.25" x14ac:dyDescent="0.2">
      <c r="B6" s="12" t="s">
        <v>8</v>
      </c>
      <c r="C6" s="13">
        <v>1</v>
      </c>
      <c r="D6" s="14" t="s">
        <v>9</v>
      </c>
    </row>
    <row r="7" spans="2:4" ht="14.25" x14ac:dyDescent="0.2">
      <c r="B7" s="12" t="s">
        <v>10</v>
      </c>
      <c r="C7" s="23" t="s">
        <v>11</v>
      </c>
      <c r="D7" s="15" t="s">
        <v>12</v>
      </c>
    </row>
    <row r="8" spans="2:4" ht="14.25" x14ac:dyDescent="0.2">
      <c r="B8" s="12" t="s">
        <v>13</v>
      </c>
      <c r="C8" s="16" t="s">
        <v>11</v>
      </c>
      <c r="D8" s="15" t="s">
        <v>14</v>
      </c>
    </row>
    <row r="9" spans="2:4" ht="14.25" x14ac:dyDescent="0.2">
      <c r="B9" s="12" t="s">
        <v>15</v>
      </c>
      <c r="C9" s="16" t="s">
        <v>11</v>
      </c>
      <c r="D9" s="15" t="s">
        <v>16</v>
      </c>
    </row>
    <row r="10" spans="2:4" ht="14.25" x14ac:dyDescent="0.2">
      <c r="B10" s="12" t="s">
        <v>17</v>
      </c>
      <c r="C10" s="16" t="s">
        <v>11</v>
      </c>
      <c r="D10" s="15" t="s">
        <v>18</v>
      </c>
    </row>
    <row r="11" spans="2:4" ht="14.25" x14ac:dyDescent="0.2">
      <c r="B11" s="12" t="s">
        <v>19</v>
      </c>
      <c r="C11" s="16">
        <v>7500000</v>
      </c>
      <c r="D11" s="15" t="s">
        <v>20</v>
      </c>
    </row>
    <row r="12" spans="2:4" ht="14.25" x14ac:dyDescent="0.2">
      <c r="B12" s="12" t="s">
        <v>21</v>
      </c>
      <c r="C12" s="16" t="s">
        <v>11</v>
      </c>
      <c r="D12" s="15" t="s">
        <v>22</v>
      </c>
    </row>
    <row r="13" spans="2:4" ht="14.25" x14ac:dyDescent="0.2">
      <c r="B13" s="12" t="s">
        <v>23</v>
      </c>
      <c r="C13" s="17">
        <v>45291</v>
      </c>
      <c r="D13" s="15" t="s">
        <v>24</v>
      </c>
    </row>
    <row r="16" spans="2:4" ht="15" x14ac:dyDescent="0.2">
      <c r="B16" s="18" t="s">
        <v>25</v>
      </c>
      <c r="C16" s="19"/>
      <c r="D16" s="20" t="s">
        <v>26</v>
      </c>
    </row>
    <row r="17" spans="2:4" ht="14.25" x14ac:dyDescent="0.2">
      <c r="B17" s="21" t="s">
        <v>27</v>
      </c>
      <c r="C17" s="22" t="s">
        <v>11</v>
      </c>
      <c r="D17" s="14" t="s">
        <v>28</v>
      </c>
    </row>
    <row r="18" spans="2:4" ht="14.25" x14ac:dyDescent="0.2">
      <c r="B18" s="12" t="s">
        <v>29</v>
      </c>
      <c r="C18" s="23">
        <f>+'Annual Financial Data'!C88/'Financial Ratios'!C11</f>
        <v>-0.25300919999999999</v>
      </c>
      <c r="D18" s="15" t="s">
        <v>30</v>
      </c>
    </row>
    <row r="19" spans="2:4" ht="14.25" x14ac:dyDescent="0.2">
      <c r="B19" s="12" t="s">
        <v>31</v>
      </c>
      <c r="C19" s="23">
        <f>+'Annual Financial Data'!C45/'Financial Ratios'!C11</f>
        <v>-2.3661059999999998</v>
      </c>
      <c r="D19" s="15" t="s">
        <v>32</v>
      </c>
    </row>
    <row r="20" spans="2:4" ht="14.25" x14ac:dyDescent="0.2">
      <c r="B20" s="12" t="s">
        <v>33</v>
      </c>
      <c r="C20" s="23" t="s">
        <v>11</v>
      </c>
      <c r="D20" s="15" t="s">
        <v>34</v>
      </c>
    </row>
    <row r="21" spans="2:4" ht="14.25" x14ac:dyDescent="0.2">
      <c r="B21" s="12" t="s">
        <v>35</v>
      </c>
      <c r="C21" s="23" t="s">
        <v>11</v>
      </c>
      <c r="D21" s="15" t="s">
        <v>36</v>
      </c>
    </row>
    <row r="22" spans="2:4" x14ac:dyDescent="0.2">
      <c r="C22" s="24"/>
    </row>
    <row r="23" spans="2:4" ht="14.25" x14ac:dyDescent="0.2">
      <c r="B23" s="12" t="s">
        <v>37</v>
      </c>
      <c r="C23" s="23" t="s">
        <v>11</v>
      </c>
      <c r="D23" s="15" t="s">
        <v>38</v>
      </c>
    </row>
    <row r="24" spans="2:4" ht="14.25" x14ac:dyDescent="0.2">
      <c r="B24" s="12" t="s">
        <v>39</v>
      </c>
      <c r="C24" s="23" t="s">
        <v>11</v>
      </c>
      <c r="D24" s="15" t="s">
        <v>40</v>
      </c>
    </row>
    <row r="25" spans="2:4" ht="14.25" x14ac:dyDescent="0.2">
      <c r="B25" s="12" t="s">
        <v>41</v>
      </c>
      <c r="C25" s="23" t="s">
        <v>11</v>
      </c>
      <c r="D25" s="15" t="s">
        <v>65</v>
      </c>
    </row>
    <row r="26" spans="2:4" ht="14.25" x14ac:dyDescent="0.2">
      <c r="B26" s="12" t="s">
        <v>42</v>
      </c>
      <c r="C26" s="23">
        <f>+'Annual Financial Data'!C87*100/'Annual Financial Data'!C37</f>
        <v>-86.536938185914266</v>
      </c>
      <c r="D26" s="15" t="s">
        <v>43</v>
      </c>
    </row>
    <row r="27" spans="2:4" ht="14.25" x14ac:dyDescent="0.2">
      <c r="B27" s="12" t="s">
        <v>44</v>
      </c>
      <c r="C27" s="23">
        <f>'Annual Financial Data'!C88*100/'Annual Financial Data'!C45</f>
        <v>10.69306277909781</v>
      </c>
      <c r="D27" s="15" t="s">
        <v>45</v>
      </c>
    </row>
    <row r="28" spans="2:4" x14ac:dyDescent="0.2">
      <c r="C28" s="24"/>
    </row>
    <row r="29" spans="2:4" ht="14.25" x14ac:dyDescent="0.2">
      <c r="B29" s="12" t="s">
        <v>46</v>
      </c>
      <c r="C29" s="23">
        <f>+'Annual Financial Data'!C64*100/'Annual Financial Data'!C37</f>
        <v>909.28111967201528</v>
      </c>
      <c r="D29" s="15" t="s">
        <v>47</v>
      </c>
    </row>
    <row r="30" spans="2:4" ht="14.25" x14ac:dyDescent="0.2">
      <c r="B30" s="12" t="s">
        <v>48</v>
      </c>
      <c r="C30" s="23">
        <f>('Annual Financial Data'!C45+'Annual Financial Data'!C46)*100/'Annual Financial Data'!C37</f>
        <v>-809.28111967201528</v>
      </c>
      <c r="D30" s="15" t="s">
        <v>49</v>
      </c>
    </row>
    <row r="31" spans="2:4" ht="14.25" x14ac:dyDescent="0.2">
      <c r="B31" s="12" t="s">
        <v>50</v>
      </c>
      <c r="C31" s="23">
        <f>+('Annual Financial Data'!C83+'Annual Financial Data'!C77)/'Annual Financial Data'!C77</f>
        <v>-1.7655934952016401</v>
      </c>
      <c r="D31" s="15" t="s">
        <v>59</v>
      </c>
    </row>
    <row r="32" spans="2:4" x14ac:dyDescent="0.2">
      <c r="C32" s="24"/>
    </row>
    <row r="33" spans="2:4" ht="14.25" x14ac:dyDescent="0.2">
      <c r="B33" s="12" t="s">
        <v>51</v>
      </c>
      <c r="C33" s="23">
        <f>+'Annual Financial Data'!C68/'Annual Financial Data'!C37</f>
        <v>0</v>
      </c>
      <c r="D33" s="15" t="s">
        <v>60</v>
      </c>
    </row>
    <row r="34" spans="2:4" ht="14.25" x14ac:dyDescent="0.2">
      <c r="B34" s="12" t="s">
        <v>52</v>
      </c>
      <c r="C34" s="23">
        <f>+'Annual Financial Data'!C68/('Annual Financial Data'!C14+'Annual Financial Data'!C15)</f>
        <v>0</v>
      </c>
      <c r="D34" s="15" t="s">
        <v>61</v>
      </c>
    </row>
    <row r="35" spans="2:4" ht="14.25" x14ac:dyDescent="0.2">
      <c r="B35" s="12" t="s">
        <v>53</v>
      </c>
      <c r="C35" s="23">
        <f>+'Annual Financial Data'!C68/'Financial Ratios'!C38</f>
        <v>0</v>
      </c>
      <c r="D35" s="15" t="s">
        <v>62</v>
      </c>
    </row>
    <row r="36" spans="2:4" x14ac:dyDescent="0.2">
      <c r="C36" s="24"/>
    </row>
    <row r="37" spans="2:4" ht="14.25" x14ac:dyDescent="0.2">
      <c r="B37" s="12" t="s">
        <v>54</v>
      </c>
      <c r="C37" s="23">
        <f>+'Annual Financial Data'!C36/'Annual Financial Data'!C63</f>
        <v>2.4535494820804471E-2</v>
      </c>
      <c r="D37" s="15" t="s">
        <v>63</v>
      </c>
    </row>
    <row r="38" spans="2:4" ht="14.25" x14ac:dyDescent="0.2">
      <c r="B38" s="12" t="s">
        <v>55</v>
      </c>
      <c r="C38" s="23">
        <f>+'Annual Financial Data'!C36-'Annual Financial Data'!C63</f>
        <v>-17069231</v>
      </c>
      <c r="D38" s="15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Nagham Malahmeh</cp:lastModifiedBy>
  <dcterms:created xsi:type="dcterms:W3CDTF">2023-07-24T08:09:52Z</dcterms:created>
  <dcterms:modified xsi:type="dcterms:W3CDTF">2024-07-18T08:25:06Z</dcterms:modified>
</cp:coreProperties>
</file>